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دول    15-07 Table " sheetId="1" r:id="rId1"/>
  </sheets>
  <definedNames>
    <definedName name="_xlnm.Print_Area" localSheetId="0">'جدول    15-07 Table '!$A$1:$T$16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M12" i="1"/>
  <c r="L12" i="1"/>
  <c r="K12" i="1"/>
  <c r="J12" i="1"/>
  <c r="I12" i="1"/>
  <c r="H12" i="1"/>
  <c r="G12" i="1"/>
  <c r="F12" i="1"/>
  <c r="E12" i="1"/>
  <c r="D12" i="1"/>
  <c r="C12" i="1"/>
  <c r="B12" i="1"/>
  <c r="T12" i="1" s="1"/>
</calcChain>
</file>

<file path=xl/sharedStrings.xml><?xml version="1.0" encoding="utf-8"?>
<sst xmlns="http://schemas.openxmlformats.org/spreadsheetml/2006/main" count="31" uniqueCount="19">
  <si>
    <t xml:space="preserve">المدانون في القضايا الجزائية حسب نوع الجريمة والفئات العمرية - إمارة دبـــــي </t>
  </si>
  <si>
    <t xml:space="preserve">The Convicted People in the Criminal Case by Crime Type and Age Groups - Emirate of Dubai </t>
  </si>
  <si>
    <t>( 2013 - 2015 )</t>
  </si>
  <si>
    <t>جــدول ( 15 - 07 ) Table</t>
  </si>
  <si>
    <t>السنوات 
Years</t>
  </si>
  <si>
    <t>جنح  Misdemeanors</t>
  </si>
  <si>
    <t>جنايات  Felonies</t>
  </si>
  <si>
    <t>مخالفات  Violations</t>
  </si>
  <si>
    <t>المجموع
Total</t>
  </si>
  <si>
    <t>أقل من 18 سنة 
Less Than 18 Years</t>
  </si>
  <si>
    <t>18 - 24</t>
  </si>
  <si>
    <t>25 - 30</t>
  </si>
  <si>
    <t>31 - 45</t>
  </si>
  <si>
    <t>45+</t>
  </si>
  <si>
    <t>غير مبين
Unspecified</t>
  </si>
  <si>
    <t xml:space="preserve"> -</t>
  </si>
  <si>
    <t>-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</si>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</sst>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1"/>
      <name val="WinSoft Pro"/>
      <family val="2"/>
    </font>
    <font>
      <sz val="10"/>
      <name val="Myriad Pro"/>
      <family val="2"/>
    </font>
    <font>
      <sz val="12"/>
      <color indexed="8"/>
      <name val="WinSoft Pro"/>
      <family val="2"/>
    </font>
    <font>
      <sz val="10"/>
      <name val="Arial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8" fillId="0" borderId="0" xfId="0" applyFont="1" applyBorder="1" applyAlignment="1"/>
    <xf numFmtId="0" fontId="6" fillId="3" borderId="0" xfId="0" applyFont="1" applyFill="1" applyBorder="1" applyAlignment="1">
      <alignment horizontal="center" vertical="center" shrinkToFit="1"/>
    </xf>
    <xf numFmtId="3" fontId="9" fillId="3" borderId="0" xfId="0" applyNumberFormat="1" applyFont="1" applyFill="1" applyBorder="1" applyAlignment="1">
      <alignment horizontal="center" vertical="center" shrinkToFit="1" readingOrder="2"/>
    </xf>
    <xf numFmtId="3" fontId="9" fillId="3" borderId="0" xfId="0" applyNumberFormat="1" applyFont="1" applyFill="1" applyBorder="1" applyAlignment="1">
      <alignment horizontal="center" vertical="center" readingOrder="2"/>
    </xf>
    <xf numFmtId="3" fontId="1" fillId="3" borderId="0" xfId="0" applyNumberFormat="1" applyFont="1" applyFill="1" applyBorder="1" applyAlignment="1">
      <alignment horizontal="center" vertical="center" shrinkToFit="1" readingOrder="2"/>
    </xf>
    <xf numFmtId="3" fontId="6" fillId="3" borderId="0" xfId="0" applyNumberFormat="1" applyFont="1" applyFill="1" applyBorder="1" applyAlignment="1">
      <alignment horizontal="center" vertical="center" readingOrder="2"/>
    </xf>
    <xf numFmtId="0" fontId="10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 shrinkToFit="1"/>
    </xf>
    <xf numFmtId="3" fontId="9" fillId="2" borderId="0" xfId="0" applyNumberFormat="1" applyFont="1" applyFill="1" applyBorder="1" applyAlignment="1">
      <alignment horizontal="center" vertical="center" shrinkToFit="1" readingOrder="2"/>
    </xf>
    <xf numFmtId="3" fontId="9" fillId="2" borderId="0" xfId="0" applyNumberFormat="1" applyFont="1" applyFill="1" applyBorder="1" applyAlignment="1">
      <alignment horizontal="center" vertical="center" readingOrder="2"/>
    </xf>
    <xf numFmtId="3" fontId="6" fillId="2" borderId="0" xfId="0" applyNumberFormat="1" applyFont="1" applyFill="1" applyBorder="1" applyAlignment="1">
      <alignment horizontal="center" vertical="center" readingOrder="2"/>
    </xf>
    <xf numFmtId="0" fontId="6" fillId="3" borderId="5" xfId="0" applyFont="1" applyFill="1" applyBorder="1" applyAlignment="1">
      <alignment horizontal="center" vertical="center" shrinkToFit="1"/>
    </xf>
    <xf numFmtId="3" fontId="9" fillId="3" borderId="5" xfId="0" applyNumberFormat="1" applyFont="1" applyFill="1" applyBorder="1" applyAlignment="1">
      <alignment horizontal="center" vertical="center" shrinkToFit="1" readingOrder="2"/>
    </xf>
    <xf numFmtId="3" fontId="9" fillId="3" borderId="5" xfId="0" applyNumberFormat="1" applyFont="1" applyFill="1" applyBorder="1" applyAlignment="1">
      <alignment horizontal="center" vertical="center" readingOrder="2"/>
    </xf>
    <xf numFmtId="3" fontId="6" fillId="3" borderId="5" xfId="0" applyNumberFormat="1" applyFont="1" applyFill="1" applyBorder="1" applyAlignment="1">
      <alignment horizontal="center" vertical="center" readingOrder="2"/>
    </xf>
    <xf numFmtId="0" fontId="11" fillId="0" borderId="0" xfId="0" applyFont="1" applyAlignment="1">
      <alignment horizontal="left" indent="1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 wrapText="1"/>
    </xf>
    <xf numFmtId="0" fontId="14" fillId="0" borderId="0" xfId="0" applyFont="1" applyAlignment="1">
      <alignment horizontal="left" inden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3</xdr:col>
      <xdr:colOff>361950</xdr:colOff>
      <xdr:row>1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1417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371475</xdr:colOff>
      <xdr:row>0</xdr:row>
      <xdr:rowOff>0</xdr:rowOff>
    </xdr:from>
    <xdr:to>
      <xdr:col>19</xdr:col>
      <xdr:colOff>476250</xdr:colOff>
      <xdr:row>1</xdr:row>
      <xdr:rowOff>609600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0" y="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rightToLeft="1" tabSelected="1" view="pageBreakPreview" topLeftCell="A5" zoomScaleNormal="75" workbookViewId="0">
      <selection activeCell="W7" sqref="W7"/>
    </sheetView>
  </sheetViews>
  <sheetFormatPr defaultRowHeight="15"/>
  <cols>
    <col min="1" max="2" width="7" style="1" customWidth="1"/>
    <col min="3" max="3" width="6.7109375" style="1" customWidth="1"/>
    <col min="4" max="4" width="6.28515625" style="1" customWidth="1"/>
    <col min="5" max="5" width="6.42578125" style="1" customWidth="1"/>
    <col min="6" max="6" width="5.5703125" style="1" customWidth="1"/>
    <col min="7" max="7" width="10.28515625" style="1" customWidth="1"/>
    <col min="8" max="13" width="7" style="1" customWidth="1"/>
    <col min="14" max="14" width="7" style="2" customWidth="1"/>
    <col min="15" max="15" width="6.28515625" style="2" customWidth="1"/>
    <col min="16" max="16" width="7" style="2" customWidth="1"/>
    <col min="17" max="17" width="5.85546875" style="2" customWidth="1"/>
    <col min="18" max="18" width="5.7109375" style="2" customWidth="1"/>
    <col min="19" max="19" width="9.7109375" style="2" customWidth="1"/>
    <col min="20" max="20" width="8" style="2" customWidth="1"/>
    <col min="21" max="27" width="9.140625" style="2"/>
    <col min="28" max="16384" width="9.140625" style="3"/>
  </cols>
  <sheetData>
    <row r="1" spans="1:27" ht="30" hidden="1" customHeight="1"/>
    <row r="2" spans="1:27" ht="60" customHeight="1"/>
    <row r="3" spans="1:27" s="6" customFormat="1" ht="21.7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</row>
    <row r="4" spans="1:27" s="7" customFormat="1" ht="19.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</row>
    <row r="5" spans="1:27" s="7" customFormat="1" ht="17.25" customHeight="1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5"/>
      <c r="V5" s="5"/>
      <c r="W5" s="5"/>
      <c r="X5" s="5"/>
      <c r="Y5" s="5"/>
      <c r="Z5" s="5"/>
      <c r="AA5" s="5"/>
    </row>
    <row r="6" spans="1:27" s="7" customFormat="1" ht="10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7" customFormat="1" ht="21" customHeight="1">
      <c r="A7" s="10" t="s">
        <v>3</v>
      </c>
      <c r="B7" s="10"/>
      <c r="C7" s="10"/>
      <c r="D7" s="10"/>
      <c r="E7" s="10"/>
      <c r="F7" s="9"/>
      <c r="G7" s="9"/>
      <c r="H7" s="9"/>
      <c r="I7" s="9"/>
      <c r="J7" s="9"/>
      <c r="K7" s="9"/>
      <c r="L7" s="9"/>
      <c r="M7" s="9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7" customFormat="1" ht="23.25" customHeight="1">
      <c r="A8" s="11" t="s">
        <v>4</v>
      </c>
      <c r="B8" s="12" t="s">
        <v>5</v>
      </c>
      <c r="C8" s="13"/>
      <c r="D8" s="13"/>
      <c r="E8" s="13"/>
      <c r="F8" s="13"/>
      <c r="G8" s="14"/>
      <c r="H8" s="12" t="s">
        <v>6</v>
      </c>
      <c r="I8" s="13"/>
      <c r="J8" s="13"/>
      <c r="K8" s="13"/>
      <c r="L8" s="13"/>
      <c r="M8" s="14"/>
      <c r="N8" s="12" t="s">
        <v>7</v>
      </c>
      <c r="O8" s="13"/>
      <c r="P8" s="13"/>
      <c r="Q8" s="13"/>
      <c r="R8" s="13"/>
      <c r="S8" s="14"/>
      <c r="T8" s="11" t="s">
        <v>8</v>
      </c>
      <c r="U8" s="5"/>
      <c r="V8" s="5"/>
      <c r="W8" s="5"/>
      <c r="X8" s="5"/>
      <c r="Y8" s="5"/>
      <c r="Z8" s="5"/>
      <c r="AA8" s="5"/>
    </row>
    <row r="9" spans="1:27" s="20" customFormat="1" ht="87.75" customHeight="1">
      <c r="A9" s="15"/>
      <c r="B9" s="16" t="s">
        <v>9</v>
      </c>
      <c r="C9" s="16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9</v>
      </c>
      <c r="I9" s="16" t="s">
        <v>10</v>
      </c>
      <c r="J9" s="16" t="s">
        <v>11</v>
      </c>
      <c r="K9" s="16" t="s">
        <v>12</v>
      </c>
      <c r="L9" s="16" t="s">
        <v>13</v>
      </c>
      <c r="M9" s="16" t="s">
        <v>14</v>
      </c>
      <c r="N9" s="17" t="s">
        <v>9</v>
      </c>
      <c r="O9" s="16" t="s">
        <v>10</v>
      </c>
      <c r="P9" s="16" t="s">
        <v>11</v>
      </c>
      <c r="Q9" s="16" t="s">
        <v>12</v>
      </c>
      <c r="R9" s="16" t="s">
        <v>13</v>
      </c>
      <c r="S9" s="18" t="s">
        <v>14</v>
      </c>
      <c r="T9" s="15"/>
      <c r="U9" s="19"/>
      <c r="V9" s="19"/>
      <c r="W9" s="19"/>
      <c r="X9" s="19"/>
      <c r="Y9" s="19"/>
      <c r="Z9" s="19"/>
      <c r="AA9" s="19"/>
    </row>
    <row r="10" spans="1:27" s="26" customFormat="1" ht="55.5" customHeight="1">
      <c r="A10" s="21">
        <v>2013</v>
      </c>
      <c r="B10" s="22">
        <v>244</v>
      </c>
      <c r="C10" s="22">
        <v>3170</v>
      </c>
      <c r="D10" s="22">
        <v>8294</v>
      </c>
      <c r="E10" s="22">
        <v>18855</v>
      </c>
      <c r="F10" s="23">
        <v>8332</v>
      </c>
      <c r="G10" s="23">
        <v>998</v>
      </c>
      <c r="H10" s="23">
        <v>64</v>
      </c>
      <c r="I10" s="23">
        <v>598</v>
      </c>
      <c r="J10" s="23">
        <v>776</v>
      </c>
      <c r="K10" s="23">
        <v>759</v>
      </c>
      <c r="L10" s="23">
        <v>157</v>
      </c>
      <c r="M10" s="24">
        <v>15</v>
      </c>
      <c r="N10" s="22" t="s">
        <v>15</v>
      </c>
      <c r="O10" s="22">
        <v>84</v>
      </c>
      <c r="P10" s="22">
        <v>120</v>
      </c>
      <c r="Q10" s="23">
        <v>294</v>
      </c>
      <c r="R10" s="23">
        <v>62</v>
      </c>
      <c r="S10" s="23">
        <v>1321</v>
      </c>
      <c r="T10" s="25">
        <v>44143</v>
      </c>
      <c r="U10" s="2"/>
      <c r="V10" s="2"/>
      <c r="W10" s="2"/>
      <c r="X10" s="2"/>
      <c r="Y10" s="2"/>
      <c r="Z10" s="2"/>
      <c r="AA10" s="2"/>
    </row>
    <row r="11" spans="1:27" s="26" customFormat="1" ht="55.5" customHeight="1">
      <c r="A11" s="27">
        <v>2014</v>
      </c>
      <c r="B11" s="28">
        <v>239</v>
      </c>
      <c r="C11" s="28">
        <v>3442</v>
      </c>
      <c r="D11" s="28">
        <v>9308</v>
      </c>
      <c r="E11" s="28">
        <v>23957</v>
      </c>
      <c r="F11" s="29">
        <v>11228</v>
      </c>
      <c r="G11" s="29">
        <v>939</v>
      </c>
      <c r="H11" s="29">
        <v>58</v>
      </c>
      <c r="I11" s="29">
        <v>496</v>
      </c>
      <c r="J11" s="29">
        <v>724</v>
      </c>
      <c r="K11" s="29">
        <v>728</v>
      </c>
      <c r="L11" s="29">
        <v>152</v>
      </c>
      <c r="M11" s="28">
        <v>23</v>
      </c>
      <c r="N11" s="28">
        <v>1</v>
      </c>
      <c r="O11" s="28">
        <v>90</v>
      </c>
      <c r="P11" s="28">
        <v>142</v>
      </c>
      <c r="Q11" s="29">
        <v>227</v>
      </c>
      <c r="R11" s="29">
        <v>92</v>
      </c>
      <c r="S11" s="29">
        <v>1763</v>
      </c>
      <c r="T11" s="30">
        <v>53609</v>
      </c>
      <c r="U11" s="2"/>
      <c r="V11" s="2"/>
      <c r="W11" s="2"/>
      <c r="X11" s="2"/>
      <c r="Y11" s="2"/>
      <c r="Z11" s="2"/>
      <c r="AA11" s="2"/>
    </row>
    <row r="12" spans="1:27" s="26" customFormat="1" ht="55.5" customHeight="1">
      <c r="A12" s="31">
        <v>2015</v>
      </c>
      <c r="B12" s="32">
        <f>(55+89+69+57)</f>
        <v>270</v>
      </c>
      <c r="C12" s="32">
        <f>(868+941+780+1054)</f>
        <v>3643</v>
      </c>
      <c r="D12" s="32">
        <f>(2077+2467+1990+2812)</f>
        <v>9346</v>
      </c>
      <c r="E12" s="32">
        <f>(5584+8616+5554+8192)</f>
        <v>27946</v>
      </c>
      <c r="F12" s="33">
        <f>(2561+4866+2797+4329)</f>
        <v>14553</v>
      </c>
      <c r="G12" s="33">
        <f>(179+207+88+106)</f>
        <v>580</v>
      </c>
      <c r="H12" s="33">
        <f>(10+9+8+9)</f>
        <v>36</v>
      </c>
      <c r="I12" s="33">
        <f>(178+179+89+145)</f>
        <v>591</v>
      </c>
      <c r="J12" s="33">
        <f>(247+255+148+194)</f>
        <v>844</v>
      </c>
      <c r="K12" s="33">
        <f>(250+234+168+215)</f>
        <v>867</v>
      </c>
      <c r="L12" s="33">
        <f>(35+44+43+32)</f>
        <v>154</v>
      </c>
      <c r="M12" s="32">
        <f>(14+4+4+2)</f>
        <v>24</v>
      </c>
      <c r="N12" s="32" t="s">
        <v>16</v>
      </c>
      <c r="O12" s="32">
        <f>(51+37+22+68)</f>
        <v>178</v>
      </c>
      <c r="P12" s="32">
        <f>(84+61+31+148)</f>
        <v>324</v>
      </c>
      <c r="Q12" s="33">
        <f>(115+104+53+304)</f>
        <v>576</v>
      </c>
      <c r="R12" s="33">
        <f>(46+45+11+105)</f>
        <v>207</v>
      </c>
      <c r="S12" s="33">
        <f>(578+547+497+561)</f>
        <v>2183</v>
      </c>
      <c r="T12" s="34">
        <f>SUM(B12:S12)</f>
        <v>62322</v>
      </c>
      <c r="U12" s="2"/>
      <c r="V12" s="2"/>
      <c r="W12" s="2"/>
      <c r="X12" s="2"/>
      <c r="Y12" s="2"/>
      <c r="Z12" s="2"/>
      <c r="AA12" s="2"/>
    </row>
    <row r="13" spans="1:27" s="26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42" customFormat="1" ht="12.75" customHeight="1">
      <c r="A14" s="36" t="s">
        <v>17</v>
      </c>
      <c r="B14" s="36"/>
      <c r="C14" s="36"/>
      <c r="D14" s="36"/>
      <c r="E14" s="36"/>
      <c r="F14" s="36"/>
      <c r="G14" s="36"/>
      <c r="H14" s="36"/>
      <c r="I14" s="36"/>
      <c r="J14" s="36"/>
      <c r="K14" s="37"/>
      <c r="L14" s="37"/>
      <c r="M14" s="37"/>
      <c r="N14" s="38"/>
      <c r="O14" s="39"/>
      <c r="P14" s="40"/>
      <c r="Q14" s="41" t="s">
        <v>18</v>
      </c>
      <c r="R14" s="41"/>
      <c r="S14" s="41"/>
      <c r="T14" s="41"/>
      <c r="U14" s="40"/>
      <c r="V14" s="40"/>
      <c r="W14" s="40"/>
      <c r="X14" s="40"/>
      <c r="Y14" s="40"/>
      <c r="Z14" s="40"/>
      <c r="AA14" s="40"/>
    </row>
    <row r="15" spans="1:27" s="26" customFormat="1" ht="18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26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26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26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26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26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26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26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26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6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s="26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26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2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26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2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26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26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</sheetData>
  <mergeCells count="9">
    <mergeCell ref="Q14:T14"/>
    <mergeCell ref="A3:T3"/>
    <mergeCell ref="A4:T4"/>
    <mergeCell ref="A5:T5"/>
    <mergeCell ref="A8:A9"/>
    <mergeCell ref="B8:G8"/>
    <mergeCell ref="H8:M8"/>
    <mergeCell ref="N8:S8"/>
    <mergeCell ref="T8:T9"/>
  </mergeCells>
  <printOptions horizontalCentered="1" verticalCentered="1"/>
  <pageMargins left="0.17" right="0.65" top="0.24" bottom="0.5" header="0" footer="0.25"/>
  <pageSetup paperSize="9" scale="9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نوع الجريمة والفئات العمرية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15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54AD59F-513C-4CD0-B190-7D5666BF7397}"/>
</file>

<file path=customXml/itemProps2.xml><?xml version="1.0" encoding="utf-8"?>
<ds:datastoreItem xmlns:ds="http://schemas.openxmlformats.org/officeDocument/2006/customXml" ds:itemID="{167686C0-7F0A-45CC-BB8B-BF38734CB964}"/>
</file>

<file path=customXml/itemProps3.xml><?xml version="1.0" encoding="utf-8"?>
<ds:datastoreItem xmlns:ds="http://schemas.openxmlformats.org/officeDocument/2006/customXml" ds:itemID="{2A209FD6-FD3F-41DA-9553-731E9174E0FC}"/>
</file>

<file path=customXml/itemProps4.xml><?xml version="1.0" encoding="utf-8"?>
<ds:datastoreItem xmlns:ds="http://schemas.openxmlformats.org/officeDocument/2006/customXml" ds:itemID="{FF8E2FA1-FC30-4DBA-9DF0-04EDF88E7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15-07 Table </vt:lpstr>
      <vt:lpstr>'جدول    15-07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Convicted People in the Criminal Case by Crime Type and Age Groups</dc:title>
  <dc:creator>Afaf Kamal Mahmood</dc:creator>
  <cp:lastModifiedBy>Afaf Kamal Mahmood</cp:lastModifiedBy>
  <cp:lastPrinted>2016-05-01T05:36:07Z</cp:lastPrinted>
  <dcterms:created xsi:type="dcterms:W3CDTF">2016-05-01T05:35:30Z</dcterms:created>
  <dcterms:modified xsi:type="dcterms:W3CDTF">2016-05-01T05:36:20Z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